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" windowWidth="19140" windowHeight="6090"/>
  </bookViews>
  <sheets>
    <sheet name="Technology (2)" sheetId="1" r:id="rId1"/>
  </sheets>
  <externalReferences>
    <externalReference r:id="rId2"/>
  </externalReferences>
  <definedNames>
    <definedName name="Bud_Yr">'[1]Top Sheet'!$C$2</definedName>
    <definedName name="dddd" localSheetId="0">#REF!</definedName>
    <definedName name="dddd">#REF!</definedName>
  </definedNames>
  <calcPr calcId="144525"/>
</workbook>
</file>

<file path=xl/calcChain.xml><?xml version="1.0" encoding="utf-8"?>
<calcChain xmlns="http://schemas.openxmlformats.org/spreadsheetml/2006/main">
  <c r="F54" i="1" l="1"/>
  <c r="F41" i="1"/>
  <c r="F47" i="1" s="1"/>
  <c r="C38" i="1"/>
  <c r="B38" i="1"/>
  <c r="E37" i="1"/>
  <c r="F37" i="1" s="1"/>
  <c r="E36" i="1"/>
  <c r="F36" i="1" s="1"/>
  <c r="D35" i="1"/>
  <c r="E35" i="1" s="1"/>
  <c r="F35" i="1" s="1"/>
  <c r="D34" i="1"/>
  <c r="E34" i="1" s="1"/>
  <c r="F34" i="1" s="1"/>
  <c r="E33" i="1"/>
  <c r="F33" i="1" s="1"/>
  <c r="E32" i="1"/>
  <c r="F28" i="1"/>
  <c r="B28" i="1"/>
  <c r="B27" i="1"/>
  <c r="F26" i="1"/>
  <c r="B26" i="1"/>
  <c r="F24" i="1"/>
  <c r="B24" i="1"/>
  <c r="E38" i="1" l="1"/>
  <c r="D38" i="1"/>
  <c r="F32" i="1"/>
  <c r="F38" i="1" s="1"/>
</calcChain>
</file>

<file path=xl/sharedStrings.xml><?xml version="1.0" encoding="utf-8"?>
<sst xmlns="http://schemas.openxmlformats.org/spreadsheetml/2006/main" count="79" uniqueCount="66">
  <si>
    <t>Technology Budget 2025</t>
  </si>
  <si>
    <t>Operating Account #016-60-50-19</t>
  </si>
  <si>
    <t>2024
Budget</t>
  </si>
  <si>
    <t>Was in</t>
  </si>
  <si>
    <t>2025 Budget</t>
  </si>
  <si>
    <t>ShareFaith website Hosting</t>
  </si>
  <si>
    <t>Office Equip</t>
  </si>
  <si>
    <t>Internet Service</t>
  </si>
  <si>
    <t>In-House Technology Support (Anton)</t>
  </si>
  <si>
    <t>Trend Micro Subscription</t>
  </si>
  <si>
    <t>ATT Office@Hand Telephone Service</t>
  </si>
  <si>
    <t>Telephone</t>
  </si>
  <si>
    <t>ATT analog Line Service (Alarm, Elevator, etc)</t>
  </si>
  <si>
    <t>New Service</t>
  </si>
  <si>
    <t>Rotation Upgrade of Computers</t>
  </si>
  <si>
    <t>Budget goes into Dedicated fund if not used in current year</t>
  </si>
  <si>
    <t>Not need this year</t>
  </si>
  <si>
    <t>Other Misc</t>
  </si>
  <si>
    <t>Not need</t>
  </si>
  <si>
    <t>Zoom Subscription</t>
  </si>
  <si>
    <t>ProPresenter License</t>
  </si>
  <si>
    <t>New</t>
  </si>
  <si>
    <t>Adobe Premiem License</t>
  </si>
  <si>
    <t xml:space="preserve">New  </t>
  </si>
  <si>
    <t>Social Media Marketing</t>
  </si>
  <si>
    <t>Microsoft Exchange License</t>
  </si>
  <si>
    <t>Office Supplies</t>
  </si>
  <si>
    <t>Shephard Staff Accounting</t>
  </si>
  <si>
    <t>Flock Note License</t>
  </si>
  <si>
    <t>I drive Server Backup</t>
  </si>
  <si>
    <t>Ring Door Bell</t>
  </si>
  <si>
    <t>Name.com</t>
  </si>
  <si>
    <t>Total Operating Budget</t>
  </si>
  <si>
    <t>Comes out of Office Equip</t>
  </si>
  <si>
    <t>Comes out of Telephone</t>
  </si>
  <si>
    <t>Incremental to Operating Budget</t>
  </si>
  <si>
    <t>New Initiatives:  Dedicated Fund</t>
  </si>
  <si>
    <t>2024 Budget</t>
  </si>
  <si>
    <t>2024 Additional Funds</t>
  </si>
  <si>
    <t>2024 Spending</t>
  </si>
  <si>
    <t>2024 ending Balance</t>
  </si>
  <si>
    <t>PC/Switch/Hareware Updates</t>
  </si>
  <si>
    <t>Computer replacement/new</t>
  </si>
  <si>
    <t>Sound System/Tech Booth</t>
  </si>
  <si>
    <t>Second Livestream camera and set up</t>
  </si>
  <si>
    <t>2nd Camera - provides more interesting viewing, easier operation, and options (still only one person required)</t>
  </si>
  <si>
    <t>Video/Podcast Studio</t>
  </si>
  <si>
    <t>Tele-conference Equipment</t>
  </si>
  <si>
    <t>Easier usage and better quality - Family room?</t>
  </si>
  <si>
    <t>Network Upgrade/Discovery/Documentation</t>
  </si>
  <si>
    <t>Network Technician to document</t>
  </si>
  <si>
    <t>Total Dedicated Fund #017-99-00-61</t>
  </si>
  <si>
    <t>2026 Additional Needs</t>
  </si>
  <si>
    <t>Fellowship Hall:   Sound</t>
  </si>
  <si>
    <t>Fellowship Hall:   2nd TV</t>
  </si>
  <si>
    <t>Tech Booth:   Computer Replacement</t>
  </si>
  <si>
    <t>Tech Booth:   Stream Hardware</t>
  </si>
  <si>
    <t>Conference Room:  Phase 1 renovation</t>
  </si>
  <si>
    <t>Sanctuary:   4k projection</t>
  </si>
  <si>
    <t>Total Additional for 2026</t>
  </si>
  <si>
    <t>2027-2030 Additional</t>
  </si>
  <si>
    <t>Sanctuary:  Lighting system</t>
  </si>
  <si>
    <t>Conference Room:   Phase 2 renovation</t>
  </si>
  <si>
    <t>Tech Book:   Network upgrade (Ubiquiti UniFi?)</t>
  </si>
  <si>
    <t>Media:   New Camera</t>
  </si>
  <si>
    <t>Total Additional 2027-2030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</si>
</sst>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164" fontId="6" fillId="0" borderId="4" xfId="1" applyNumberFormat="1" applyFont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0" fillId="0" borderId="0" xfId="0" applyBorder="1" applyAlignment="1">
      <alignment vertical="center"/>
    </xf>
    <xf numFmtId="43" fontId="7" fillId="0" borderId="5" xfId="1" applyFont="1" applyBorder="1" applyAlignment="1">
      <alignment vertical="center"/>
    </xf>
    <xf numFmtId="0" fontId="0" fillId="0" borderId="5" xfId="0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43" fontId="0" fillId="0" borderId="0" xfId="0" applyNumberFormat="1" applyAlignment="1">
      <alignment vertical="center"/>
    </xf>
    <xf numFmtId="0" fontId="2" fillId="2" borderId="0" xfId="0" applyFont="1" applyFill="1" applyAlignment="1">
      <alignment vertical="center"/>
    </xf>
    <xf numFmtId="164" fontId="2" fillId="2" borderId="4" xfId="0" applyNumberFormat="1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43" fontId="2" fillId="2" borderId="0" xfId="0" applyNumberFormat="1" applyFont="1" applyFill="1" applyBorder="1" applyAlignment="1">
      <alignment vertical="center"/>
    </xf>
    <xf numFmtId="43" fontId="2" fillId="2" borderId="5" xfId="0" applyNumberFormat="1" applyFont="1" applyFill="1" applyBorder="1" applyAlignment="1">
      <alignment vertical="center"/>
    </xf>
    <xf numFmtId="164" fontId="0" fillId="0" borderId="4" xfId="0" applyNumberFormat="1" applyBorder="1" applyAlignment="1">
      <alignment vertical="center"/>
    </xf>
    <xf numFmtId="43" fontId="0" fillId="0" borderId="0" xfId="0" applyNumberFormat="1" applyBorder="1" applyAlignment="1">
      <alignment vertical="center"/>
    </xf>
    <xf numFmtId="43" fontId="0" fillId="0" borderId="5" xfId="0" applyNumberFormat="1" applyBorder="1" applyAlignment="1">
      <alignment vertical="center"/>
    </xf>
    <xf numFmtId="0" fontId="2" fillId="0" borderId="0" xfId="0" applyFont="1" applyAlignment="1">
      <alignment vertical="center"/>
    </xf>
    <xf numFmtId="164" fontId="2" fillId="0" borderId="6" xfId="0" applyNumberFormat="1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43" fontId="2" fillId="0" borderId="7" xfId="0" applyNumberFormat="1" applyFont="1" applyBorder="1" applyAlignment="1">
      <alignment vertical="center"/>
    </xf>
    <xf numFmtId="43" fontId="2" fillId="0" borderId="8" xfId="0" applyNumberFormat="1" applyFont="1" applyBorder="1" applyAlignment="1">
      <alignment vertical="center"/>
    </xf>
    <xf numFmtId="164" fontId="0" fillId="0" borderId="0" xfId="0" applyNumberFormat="1" applyBorder="1" applyAlignment="1">
      <alignment vertical="center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164" fontId="6" fillId="0" borderId="4" xfId="1" applyNumberFormat="1" applyFont="1" applyBorder="1" applyAlignment="1">
      <alignment vertical="top"/>
    </xf>
    <xf numFmtId="164" fontId="6" fillId="0" borderId="0" xfId="1" applyNumberFormat="1" applyFont="1" applyBorder="1" applyAlignment="1">
      <alignment vertical="top"/>
    </xf>
    <xf numFmtId="164" fontId="8" fillId="0" borderId="5" xfId="1" applyNumberFormat="1" applyFont="1" applyBorder="1" applyAlignment="1">
      <alignment vertical="top"/>
    </xf>
    <xf numFmtId="164" fontId="7" fillId="0" borderId="4" xfId="1" applyNumberFormat="1" applyFont="1" applyBorder="1" applyAlignment="1">
      <alignment vertical="top"/>
    </xf>
    <xf numFmtId="0" fontId="0" fillId="0" borderId="0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0" xfId="0" applyBorder="1" applyAlignment="1">
      <alignment vertical="top"/>
    </xf>
    <xf numFmtId="0" fontId="2" fillId="2" borderId="0" xfId="0" applyFont="1" applyFill="1" applyAlignment="1">
      <alignment vertical="top"/>
    </xf>
    <xf numFmtId="164" fontId="2" fillId="2" borderId="6" xfId="0" applyNumberFormat="1" applyFont="1" applyFill="1" applyBorder="1" applyAlignment="1">
      <alignment vertical="top"/>
    </xf>
    <xf numFmtId="164" fontId="2" fillId="2" borderId="7" xfId="0" applyNumberFormat="1" applyFont="1" applyFill="1" applyBorder="1" applyAlignment="1">
      <alignment vertical="top"/>
    </xf>
    <xf numFmtId="164" fontId="8" fillId="2" borderId="8" xfId="0" applyNumberFormat="1" applyFont="1" applyFill="1" applyBorder="1" applyAlignment="1">
      <alignment vertical="top"/>
    </xf>
    <xf numFmtId="164" fontId="8" fillId="2" borderId="6" xfId="0" applyNumberFormat="1" applyFont="1" applyFill="1" applyBorder="1" applyAlignment="1">
      <alignment vertical="top"/>
    </xf>
    <xf numFmtId="0" fontId="0" fillId="2" borderId="7" xfId="0" applyFill="1" applyBorder="1" applyAlignment="1">
      <alignment vertical="top"/>
    </xf>
    <xf numFmtId="0" fontId="0" fillId="2" borderId="8" xfId="0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164" fontId="8" fillId="2" borderId="7" xfId="0" applyNumberFormat="1" applyFont="1" applyFill="1" applyBorder="1" applyAlignment="1">
      <alignment vertical="top"/>
    </xf>
    <xf numFmtId="0" fontId="2" fillId="2" borderId="8" xfId="0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177800</xdr:rowOff>
    </xdr:from>
    <xdr:to>
      <xdr:col>8</xdr:col>
      <xdr:colOff>6350</xdr:colOff>
      <xdr:row>29</xdr:row>
      <xdr:rowOff>6350</xdr:rowOff>
    </xdr:to>
    <xdr:cxnSp macro="">
      <xdr:nvCxnSpPr>
        <xdr:cNvPr id="2" name="Straight Connector 1"/>
        <xdr:cNvCxnSpPr/>
      </xdr:nvCxnSpPr>
      <xdr:spPr>
        <a:xfrm flipV="1">
          <a:off x="0" y="5581650"/>
          <a:ext cx="9315450" cy="6350"/>
        </a:xfrm>
        <a:prstGeom prst="line">
          <a:avLst/>
        </a:prstGeom>
        <a:ln w="444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%20Budget%20proposal_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chnology (2)"/>
      <sheetName val="Top Sheet"/>
      <sheetName val="Summary New Year"/>
      <sheetName val="Annual Report"/>
      <sheetName val="New Year-Full Year"/>
      <sheetName val="Analysis of Rates"/>
      <sheetName val="Technology"/>
      <sheetName val="Year End Overage"/>
      <sheetName val="John"/>
      <sheetName val="John - Housing"/>
      <sheetName val="Ryan"/>
      <sheetName val="Ryan - Housing"/>
      <sheetName val="Ryan G - First Pay"/>
      <sheetName val="Band and Other Music"/>
      <sheetName val="Income Pacing"/>
      <sheetName val="Rates for Cheryl"/>
      <sheetName val="Comparison"/>
      <sheetName val="10 year Experience"/>
      <sheetName val="Pastor Kelly"/>
      <sheetName val="Interim Pastor"/>
      <sheetName val="2023 Est-P Kelly"/>
      <sheetName val="Glen and Cheryl"/>
      <sheetName val="Pie Chart"/>
      <sheetName val="Expenses"/>
      <sheetName val="Benevolence"/>
      <sheetName val="Dec Council Meeting"/>
      <sheetName val="Options"/>
      <sheetName val="PK to Cheryl"/>
      <sheetName val="Pastor Karen"/>
      <sheetName val="Cheryl Salary Range"/>
    </sheetNames>
    <sheetDataSet>
      <sheetData sheetId="0"/>
      <sheetData sheetId="1">
        <row r="2">
          <cell r="C2">
            <v>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4"/>
  <sheetViews>
    <sheetView showGridLines="0" tabSelected="1" workbookViewId="0">
      <selection activeCell="A2" sqref="A2:H2"/>
    </sheetView>
  </sheetViews>
  <sheetFormatPr defaultRowHeight="14.5" x14ac:dyDescent="0.35"/>
  <cols>
    <col min="1" max="1" width="37.6328125" style="1" customWidth="1"/>
    <col min="2" max="2" width="10.90625" style="1" customWidth="1"/>
    <col min="3" max="3" width="20.08984375" style="1" customWidth="1"/>
    <col min="4" max="7" width="10.90625" style="1" customWidth="1"/>
    <col min="8" max="8" width="21" style="1" customWidth="1"/>
    <col min="9" max="16384" width="8.7265625" style="1"/>
  </cols>
  <sheetData>
    <row r="1" spans="1:10" ht="5" customHeight="1" x14ac:dyDescent="0.35"/>
    <row r="2" spans="1:10" ht="23.5" x14ac:dyDescent="0.35">
      <c r="A2" s="2" t="s">
        <v>0</v>
      </c>
      <c r="B2" s="2"/>
      <c r="C2" s="2"/>
      <c r="D2" s="2"/>
      <c r="E2" s="2"/>
      <c r="F2" s="2"/>
      <c r="G2" s="2"/>
      <c r="H2" s="2"/>
    </row>
    <row r="4" spans="1:10" ht="29" x14ac:dyDescent="0.35">
      <c r="A4" s="3" t="s">
        <v>1</v>
      </c>
      <c r="B4" s="4" t="s">
        <v>2</v>
      </c>
      <c r="C4" s="5" t="s">
        <v>3</v>
      </c>
      <c r="D4" s="6"/>
      <c r="E4" s="7"/>
      <c r="F4" s="4" t="s">
        <v>4</v>
      </c>
      <c r="G4" s="5" t="s">
        <v>3</v>
      </c>
      <c r="H4" s="8"/>
    </row>
    <row r="5" spans="1:10" x14ac:dyDescent="0.35">
      <c r="A5" s="1" t="s">
        <v>5</v>
      </c>
      <c r="B5" s="9">
        <v>1008</v>
      </c>
      <c r="C5" s="10" t="s">
        <v>6</v>
      </c>
      <c r="D5" s="10"/>
      <c r="E5" s="11"/>
      <c r="F5" s="9">
        <v>1100</v>
      </c>
      <c r="G5" s="12"/>
      <c r="H5" s="13"/>
    </row>
    <row r="6" spans="1:10" x14ac:dyDescent="0.35">
      <c r="A6" s="1" t="s">
        <v>7</v>
      </c>
      <c r="B6" s="9">
        <v>1348</v>
      </c>
      <c r="C6" s="10" t="s">
        <v>6</v>
      </c>
      <c r="D6" s="10"/>
      <c r="E6" s="11"/>
      <c r="F6" s="9">
        <v>1380</v>
      </c>
      <c r="G6" s="12"/>
      <c r="H6" s="13"/>
    </row>
    <row r="7" spans="1:10" x14ac:dyDescent="0.35">
      <c r="A7" s="1" t="s">
        <v>8</v>
      </c>
      <c r="B7" s="9">
        <v>500</v>
      </c>
      <c r="C7" s="10" t="s">
        <v>6</v>
      </c>
      <c r="D7" s="10"/>
      <c r="E7" s="11"/>
      <c r="F7" s="9">
        <v>500</v>
      </c>
      <c r="G7" s="12"/>
      <c r="H7" s="13"/>
    </row>
    <row r="8" spans="1:10" x14ac:dyDescent="0.35">
      <c r="A8" s="1" t="s">
        <v>9</v>
      </c>
      <c r="B8" s="9">
        <v>300</v>
      </c>
      <c r="C8" s="10" t="s">
        <v>6</v>
      </c>
      <c r="D8" s="10"/>
      <c r="E8" s="11"/>
      <c r="F8" s="9">
        <v>100</v>
      </c>
      <c r="G8" s="12"/>
      <c r="H8" s="13"/>
    </row>
    <row r="9" spans="1:10" x14ac:dyDescent="0.35">
      <c r="A9" s="1" t="s">
        <v>10</v>
      </c>
      <c r="B9" s="9">
        <v>1920</v>
      </c>
      <c r="C9" s="10" t="s">
        <v>11</v>
      </c>
      <c r="D9" s="10"/>
      <c r="E9" s="11"/>
      <c r="F9" s="9">
        <v>1920</v>
      </c>
      <c r="G9" s="12"/>
      <c r="H9" s="13"/>
    </row>
    <row r="10" spans="1:10" x14ac:dyDescent="0.35">
      <c r="A10" s="1" t="s">
        <v>12</v>
      </c>
      <c r="B10" s="9">
        <v>1424</v>
      </c>
      <c r="C10" s="10" t="s">
        <v>11</v>
      </c>
      <c r="D10" s="10"/>
      <c r="E10" s="11"/>
      <c r="F10" s="9">
        <v>1800</v>
      </c>
      <c r="G10" s="10" t="s">
        <v>13</v>
      </c>
      <c r="H10" s="14"/>
    </row>
    <row r="11" spans="1:10" ht="29" customHeight="1" x14ac:dyDescent="0.35">
      <c r="A11" s="1" t="s">
        <v>14</v>
      </c>
      <c r="B11" s="9">
        <v>2000</v>
      </c>
      <c r="C11" s="15" t="s">
        <v>15</v>
      </c>
      <c r="D11" s="15"/>
      <c r="E11" s="11"/>
      <c r="F11" s="9">
        <v>0</v>
      </c>
      <c r="G11" s="15" t="s">
        <v>16</v>
      </c>
      <c r="H11" s="16"/>
    </row>
    <row r="12" spans="1:10" x14ac:dyDescent="0.35">
      <c r="A12" s="1" t="s">
        <v>17</v>
      </c>
      <c r="B12" s="9">
        <v>700</v>
      </c>
      <c r="C12" s="12"/>
      <c r="D12" s="12"/>
      <c r="E12" s="11"/>
      <c r="F12" s="9">
        <v>0</v>
      </c>
      <c r="G12" s="12" t="s">
        <v>18</v>
      </c>
      <c r="H12" s="13"/>
    </row>
    <row r="13" spans="1:10" x14ac:dyDescent="0.35">
      <c r="A13" s="1" t="s">
        <v>19</v>
      </c>
      <c r="B13" s="9">
        <v>300</v>
      </c>
      <c r="C13" s="10" t="s">
        <v>6</v>
      </c>
      <c r="D13" s="10"/>
      <c r="E13" s="11"/>
      <c r="F13" s="9">
        <v>204</v>
      </c>
      <c r="G13" s="12"/>
      <c r="H13" s="13"/>
      <c r="J13" s="17"/>
    </row>
    <row r="14" spans="1:10" x14ac:dyDescent="0.35">
      <c r="A14" s="1" t="s">
        <v>20</v>
      </c>
      <c r="B14" s="9"/>
      <c r="C14" s="12"/>
      <c r="D14" s="12"/>
      <c r="E14" s="11"/>
      <c r="F14" s="9">
        <v>289</v>
      </c>
      <c r="G14" s="12" t="s">
        <v>21</v>
      </c>
      <c r="H14" s="13"/>
      <c r="J14" s="17"/>
    </row>
    <row r="15" spans="1:10" x14ac:dyDescent="0.35">
      <c r="A15" s="1" t="s">
        <v>22</v>
      </c>
      <c r="B15" s="9"/>
      <c r="C15" s="12"/>
      <c r="D15" s="12"/>
      <c r="E15" s="11"/>
      <c r="F15" s="9">
        <v>720</v>
      </c>
      <c r="G15" s="12" t="s">
        <v>23</v>
      </c>
      <c r="H15" s="13"/>
      <c r="J15" s="17"/>
    </row>
    <row r="16" spans="1:10" x14ac:dyDescent="0.35">
      <c r="A16" s="1" t="s">
        <v>24</v>
      </c>
      <c r="B16" s="9"/>
      <c r="C16" s="12"/>
      <c r="D16" s="12"/>
      <c r="E16" s="11"/>
      <c r="F16" s="9">
        <v>100</v>
      </c>
      <c r="G16" s="12" t="s">
        <v>21</v>
      </c>
      <c r="H16" s="13"/>
      <c r="J16" s="17"/>
    </row>
    <row r="17" spans="1:10" x14ac:dyDescent="0.35">
      <c r="A17" s="1" t="s">
        <v>25</v>
      </c>
      <c r="B17" s="9"/>
      <c r="C17" s="12"/>
      <c r="D17" s="12"/>
      <c r="E17" s="11"/>
      <c r="F17" s="9">
        <v>340</v>
      </c>
      <c r="G17" s="12" t="s">
        <v>26</v>
      </c>
      <c r="H17" s="13"/>
      <c r="J17" s="17"/>
    </row>
    <row r="18" spans="1:10" x14ac:dyDescent="0.35">
      <c r="A18" s="1" t="s">
        <v>27</v>
      </c>
      <c r="B18" s="9"/>
      <c r="C18" s="12"/>
      <c r="D18" s="12"/>
      <c r="E18" s="11"/>
      <c r="F18" s="9">
        <v>575</v>
      </c>
      <c r="G18" s="12" t="s">
        <v>26</v>
      </c>
      <c r="H18" s="13"/>
      <c r="J18" s="17"/>
    </row>
    <row r="19" spans="1:10" x14ac:dyDescent="0.35">
      <c r="A19" s="1" t="s">
        <v>28</v>
      </c>
      <c r="B19" s="9"/>
      <c r="C19" s="12"/>
      <c r="D19" s="12"/>
      <c r="E19" s="11"/>
      <c r="F19" s="9">
        <v>516</v>
      </c>
      <c r="G19" s="12" t="s">
        <v>26</v>
      </c>
      <c r="H19" s="13"/>
      <c r="J19" s="17"/>
    </row>
    <row r="20" spans="1:10" x14ac:dyDescent="0.35">
      <c r="A20" s="1" t="s">
        <v>29</v>
      </c>
      <c r="B20" s="9"/>
      <c r="C20" s="12"/>
      <c r="D20" s="12"/>
      <c r="E20" s="11"/>
      <c r="F20" s="9">
        <v>1200</v>
      </c>
      <c r="G20" s="12" t="s">
        <v>26</v>
      </c>
      <c r="H20" s="13"/>
      <c r="J20" s="17"/>
    </row>
    <row r="21" spans="1:10" x14ac:dyDescent="0.35">
      <c r="A21" s="1" t="s">
        <v>30</v>
      </c>
      <c r="B21" s="9"/>
      <c r="C21" s="12"/>
      <c r="D21" s="12"/>
      <c r="E21" s="11"/>
      <c r="F21" s="9">
        <v>50</v>
      </c>
      <c r="G21" s="12" t="s">
        <v>26</v>
      </c>
      <c r="H21" s="13"/>
      <c r="J21" s="17"/>
    </row>
    <row r="22" spans="1:10" x14ac:dyDescent="0.35">
      <c r="A22" s="1" t="s">
        <v>31</v>
      </c>
      <c r="B22" s="9"/>
      <c r="C22" s="12"/>
      <c r="D22" s="12"/>
      <c r="E22" s="11"/>
      <c r="F22" s="9">
        <v>25</v>
      </c>
      <c r="G22" s="12" t="s">
        <v>26</v>
      </c>
      <c r="H22" s="13"/>
      <c r="J22" s="17"/>
    </row>
    <row r="23" spans="1:10" x14ac:dyDescent="0.35">
      <c r="B23" s="9"/>
      <c r="C23" s="12"/>
      <c r="D23" s="12"/>
      <c r="E23" s="11"/>
      <c r="F23" s="9"/>
      <c r="G23" s="12"/>
      <c r="H23" s="13"/>
      <c r="J23" s="17"/>
    </row>
    <row r="24" spans="1:10" x14ac:dyDescent="0.35">
      <c r="A24" s="18" t="s">
        <v>32</v>
      </c>
      <c r="B24" s="19">
        <f>SUM(B5:B23)</f>
        <v>9500</v>
      </c>
      <c r="C24" s="20"/>
      <c r="D24" s="20"/>
      <c r="E24" s="21"/>
      <c r="F24" s="19">
        <f>SUM(F5:F23)</f>
        <v>10819</v>
      </c>
      <c r="G24" s="22"/>
      <c r="H24" s="23"/>
    </row>
    <row r="25" spans="1:10" x14ac:dyDescent="0.35">
      <c r="B25" s="24"/>
      <c r="C25" s="12"/>
      <c r="D25" s="12"/>
      <c r="E25" s="11"/>
      <c r="F25" s="24"/>
      <c r="G25" s="12"/>
      <c r="H25" s="11"/>
    </row>
    <row r="26" spans="1:10" x14ac:dyDescent="0.35">
      <c r="A26" s="1" t="s">
        <v>33</v>
      </c>
      <c r="B26" s="24">
        <f>+B5+B6+B7+B8+B13</f>
        <v>3456</v>
      </c>
      <c r="C26" s="12"/>
      <c r="D26" s="12"/>
      <c r="E26" s="11"/>
      <c r="F26" s="24">
        <f>+SUM(F17:F22)</f>
        <v>2706</v>
      </c>
      <c r="G26" s="25"/>
      <c r="H26" s="26"/>
    </row>
    <row r="27" spans="1:10" x14ac:dyDescent="0.35">
      <c r="A27" s="1" t="s">
        <v>34</v>
      </c>
      <c r="B27" s="24">
        <f>+B9+B10</f>
        <v>3344</v>
      </c>
      <c r="C27" s="12"/>
      <c r="D27" s="12"/>
      <c r="E27" s="11"/>
      <c r="F27" s="24">
        <v>0</v>
      </c>
      <c r="G27" s="25"/>
      <c r="H27" s="26"/>
    </row>
    <row r="28" spans="1:10" x14ac:dyDescent="0.35">
      <c r="A28" s="27" t="s">
        <v>35</v>
      </c>
      <c r="B28" s="28">
        <f>+B24-B26-B27</f>
        <v>2700</v>
      </c>
      <c r="C28" s="29"/>
      <c r="D28" s="29"/>
      <c r="E28" s="30"/>
      <c r="F28" s="28">
        <f>+F26+F27</f>
        <v>2706</v>
      </c>
      <c r="G28" s="31"/>
      <c r="H28" s="32"/>
    </row>
    <row r="29" spans="1:10" ht="5" customHeight="1" x14ac:dyDescent="0.35">
      <c r="A29" s="12"/>
      <c r="B29" s="33"/>
      <c r="C29" s="25"/>
      <c r="D29" s="33"/>
      <c r="E29" s="25"/>
      <c r="F29" s="25"/>
      <c r="G29" s="25"/>
      <c r="H29" s="12"/>
    </row>
    <row r="30" spans="1:10" ht="7.5" customHeight="1" x14ac:dyDescent="0.35">
      <c r="A30" s="12"/>
      <c r="B30" s="33"/>
      <c r="C30" s="12"/>
      <c r="D30" s="33"/>
      <c r="E30" s="12"/>
      <c r="F30" s="12"/>
      <c r="G30" s="12"/>
      <c r="H30" s="12"/>
    </row>
    <row r="31" spans="1:10" ht="29" x14ac:dyDescent="0.35">
      <c r="A31" s="3" t="s">
        <v>36</v>
      </c>
      <c r="B31" s="34" t="s">
        <v>37</v>
      </c>
      <c r="C31" s="35" t="s">
        <v>38</v>
      </c>
      <c r="D31" s="36" t="s">
        <v>39</v>
      </c>
      <c r="E31" s="37" t="s">
        <v>40</v>
      </c>
      <c r="F31" s="38" t="s">
        <v>4</v>
      </c>
      <c r="G31" s="6"/>
      <c r="H31" s="7"/>
    </row>
    <row r="32" spans="1:10" x14ac:dyDescent="0.35">
      <c r="A32" s="39" t="s">
        <v>41</v>
      </c>
      <c r="B32" s="40">
        <v>2000</v>
      </c>
      <c r="C32" s="41">
        <v>2000</v>
      </c>
      <c r="D32" s="41"/>
      <c r="E32" s="42">
        <f>+B32+C32-D32</f>
        <v>4000</v>
      </c>
      <c r="F32" s="43">
        <f>+E32</f>
        <v>4000</v>
      </c>
      <c r="G32" s="44" t="s">
        <v>42</v>
      </c>
      <c r="H32" s="45"/>
    </row>
    <row r="33" spans="1:8" x14ac:dyDescent="0.35">
      <c r="A33" s="39" t="s">
        <v>43</v>
      </c>
      <c r="B33" s="40">
        <v>500</v>
      </c>
      <c r="C33" s="41"/>
      <c r="D33" s="41"/>
      <c r="E33" s="42">
        <f t="shared" ref="E33:E37" si="0">+B33+C33-D33</f>
        <v>500</v>
      </c>
      <c r="F33" s="43">
        <f>+E33</f>
        <v>500</v>
      </c>
      <c r="G33" s="46"/>
      <c r="H33" s="11"/>
    </row>
    <row r="34" spans="1:8" ht="33" customHeight="1" x14ac:dyDescent="0.35">
      <c r="A34" s="39" t="s">
        <v>44</v>
      </c>
      <c r="B34" s="40">
        <v>1000</v>
      </c>
      <c r="C34" s="41">
        <v>3000</v>
      </c>
      <c r="D34" s="41">
        <f>ROUND(1495.95+369,0)</f>
        <v>1865</v>
      </c>
      <c r="E34" s="42">
        <f t="shared" si="0"/>
        <v>2135</v>
      </c>
      <c r="F34" s="43">
        <f>+E34</f>
        <v>2135</v>
      </c>
      <c r="G34" s="44" t="s">
        <v>45</v>
      </c>
      <c r="H34" s="45"/>
    </row>
    <row r="35" spans="1:8" x14ac:dyDescent="0.35">
      <c r="A35" s="39" t="s">
        <v>46</v>
      </c>
      <c r="B35" s="40">
        <v>5000</v>
      </c>
      <c r="C35" s="41"/>
      <c r="D35" s="41">
        <f>ROUND(3517.14,0)</f>
        <v>3517</v>
      </c>
      <c r="E35" s="42">
        <f t="shared" si="0"/>
        <v>1483</v>
      </c>
      <c r="F35" s="43">
        <f>+E35</f>
        <v>1483</v>
      </c>
      <c r="G35" s="46"/>
      <c r="H35" s="11"/>
    </row>
    <row r="36" spans="1:8" ht="30" customHeight="1" x14ac:dyDescent="0.35">
      <c r="A36" s="39" t="s">
        <v>47</v>
      </c>
      <c r="B36" s="40">
        <v>2500</v>
      </c>
      <c r="C36" s="41"/>
      <c r="D36" s="41"/>
      <c r="E36" s="42">
        <f t="shared" si="0"/>
        <v>2500</v>
      </c>
      <c r="F36" s="43">
        <f>+E36</f>
        <v>2500</v>
      </c>
      <c r="G36" s="44" t="s">
        <v>48</v>
      </c>
      <c r="H36" s="45"/>
    </row>
    <row r="37" spans="1:8" x14ac:dyDescent="0.35">
      <c r="A37" s="39" t="s">
        <v>49</v>
      </c>
      <c r="B37" s="40">
        <v>250</v>
      </c>
      <c r="C37" s="41"/>
      <c r="D37" s="41"/>
      <c r="E37" s="42">
        <f t="shared" si="0"/>
        <v>250</v>
      </c>
      <c r="F37" s="43">
        <f>+E37</f>
        <v>250</v>
      </c>
      <c r="G37" s="44" t="s">
        <v>50</v>
      </c>
      <c r="H37" s="45"/>
    </row>
    <row r="38" spans="1:8" x14ac:dyDescent="0.35">
      <c r="A38" s="47" t="s">
        <v>51</v>
      </c>
      <c r="B38" s="48">
        <f>SUM(B32:B37)</f>
        <v>11250</v>
      </c>
      <c r="C38" s="49">
        <f>SUM(C32:C37)</f>
        <v>5000</v>
      </c>
      <c r="D38" s="49">
        <f t="shared" ref="D38:E38" si="1">SUM(D32:D37)</f>
        <v>5382</v>
      </c>
      <c r="E38" s="50">
        <f t="shared" si="1"/>
        <v>10868</v>
      </c>
      <c r="F38" s="51">
        <f>SUM(F32:F37)</f>
        <v>10868</v>
      </c>
      <c r="G38" s="52"/>
      <c r="H38" s="53"/>
    </row>
    <row r="40" spans="1:8" x14ac:dyDescent="0.35">
      <c r="A40" s="54" t="s">
        <v>52</v>
      </c>
      <c r="B40" s="6"/>
      <c r="C40" s="6"/>
      <c r="D40" s="6"/>
      <c r="E40" s="6"/>
      <c r="F40" s="6"/>
      <c r="G40" s="6"/>
      <c r="H40" s="7"/>
    </row>
    <row r="41" spans="1:8" x14ac:dyDescent="0.35">
      <c r="A41" s="55" t="s">
        <v>53</v>
      </c>
      <c r="B41" s="12"/>
      <c r="C41" s="12"/>
      <c r="D41" s="12"/>
      <c r="E41" s="12"/>
      <c r="F41" s="41">
        <f>360+150+300</f>
        <v>810</v>
      </c>
      <c r="G41" s="12"/>
      <c r="H41" s="11"/>
    </row>
    <row r="42" spans="1:8" x14ac:dyDescent="0.35">
      <c r="A42" s="55" t="s">
        <v>54</v>
      </c>
      <c r="B42" s="12"/>
      <c r="C42" s="12"/>
      <c r="D42" s="12"/>
      <c r="E42" s="12"/>
      <c r="F42" s="41">
        <v>1200</v>
      </c>
      <c r="G42" s="12"/>
      <c r="H42" s="11"/>
    </row>
    <row r="43" spans="1:8" x14ac:dyDescent="0.35">
      <c r="A43" s="55" t="s">
        <v>55</v>
      </c>
      <c r="B43" s="12"/>
      <c r="C43" s="12"/>
      <c r="D43" s="12"/>
      <c r="E43" s="12"/>
      <c r="F43" s="41">
        <v>2000</v>
      </c>
      <c r="G43" s="12"/>
      <c r="H43" s="11"/>
    </row>
    <row r="44" spans="1:8" x14ac:dyDescent="0.35">
      <c r="A44" s="55" t="s">
        <v>56</v>
      </c>
      <c r="B44" s="12"/>
      <c r="C44" s="12"/>
      <c r="D44" s="12"/>
      <c r="E44" s="12"/>
      <c r="F44" s="41">
        <v>1000</v>
      </c>
      <c r="G44" s="12"/>
      <c r="H44" s="11"/>
    </row>
    <row r="45" spans="1:8" x14ac:dyDescent="0.35">
      <c r="A45" s="55" t="s">
        <v>57</v>
      </c>
      <c r="B45" s="12"/>
      <c r="C45" s="12"/>
      <c r="D45" s="12"/>
      <c r="E45" s="12"/>
      <c r="F45" s="41">
        <v>2300</v>
      </c>
      <c r="G45" s="12"/>
      <c r="H45" s="11"/>
    </row>
    <row r="46" spans="1:8" x14ac:dyDescent="0.35">
      <c r="A46" s="55" t="s">
        <v>58</v>
      </c>
      <c r="B46" s="12"/>
      <c r="C46" s="12"/>
      <c r="D46" s="12"/>
      <c r="E46" s="12"/>
      <c r="F46" s="41">
        <v>9500</v>
      </c>
      <c r="G46" s="12"/>
      <c r="H46" s="11"/>
    </row>
    <row r="47" spans="1:8" x14ac:dyDescent="0.35">
      <c r="A47" s="56" t="s">
        <v>59</v>
      </c>
      <c r="B47" s="57"/>
      <c r="C47" s="57"/>
      <c r="D47" s="57"/>
      <c r="E47" s="57"/>
      <c r="F47" s="58">
        <f>SUM(F40:F46)</f>
        <v>16810</v>
      </c>
      <c r="G47" s="57"/>
      <c r="H47" s="59"/>
    </row>
    <row r="49" spans="1:8" x14ac:dyDescent="0.35">
      <c r="A49" s="54" t="s">
        <v>60</v>
      </c>
      <c r="B49" s="6"/>
      <c r="C49" s="6"/>
      <c r="D49" s="6"/>
      <c r="E49" s="6"/>
      <c r="F49" s="6"/>
      <c r="G49" s="6"/>
      <c r="H49" s="7"/>
    </row>
    <row r="50" spans="1:8" x14ac:dyDescent="0.35">
      <c r="A50" s="55" t="s">
        <v>61</v>
      </c>
      <c r="B50" s="12"/>
      <c r="C50" s="12"/>
      <c r="D50" s="12"/>
      <c r="E50" s="12"/>
      <c r="F50" s="41">
        <v>4000</v>
      </c>
      <c r="G50" s="12"/>
      <c r="H50" s="11"/>
    </row>
    <row r="51" spans="1:8" x14ac:dyDescent="0.35">
      <c r="A51" s="55" t="s">
        <v>62</v>
      </c>
      <c r="B51" s="12"/>
      <c r="C51" s="12"/>
      <c r="D51" s="12"/>
      <c r="E51" s="12"/>
      <c r="F51" s="41">
        <v>2300</v>
      </c>
      <c r="G51" s="12"/>
      <c r="H51" s="11"/>
    </row>
    <row r="52" spans="1:8" x14ac:dyDescent="0.35">
      <c r="A52" s="55" t="s">
        <v>63</v>
      </c>
      <c r="B52" s="12"/>
      <c r="C52" s="12"/>
      <c r="D52" s="12"/>
      <c r="E52" s="12"/>
      <c r="F52" s="41">
        <v>2000</v>
      </c>
      <c r="G52" s="12"/>
      <c r="H52" s="11"/>
    </row>
    <row r="53" spans="1:8" x14ac:dyDescent="0.35">
      <c r="A53" s="55" t="s">
        <v>64</v>
      </c>
      <c r="B53" s="12"/>
      <c r="C53" s="12"/>
      <c r="D53" s="12"/>
      <c r="E53" s="12"/>
      <c r="F53" s="41">
        <v>3000</v>
      </c>
      <c r="G53" s="12"/>
      <c r="H53" s="11"/>
    </row>
    <row r="54" spans="1:8" x14ac:dyDescent="0.35">
      <c r="A54" s="56" t="s">
        <v>65</v>
      </c>
      <c r="B54" s="57"/>
      <c r="C54" s="57"/>
      <c r="D54" s="57"/>
      <c r="E54" s="57"/>
      <c r="F54" s="58">
        <f>SUM(F50:F53)</f>
        <v>11300</v>
      </c>
      <c r="G54" s="57"/>
      <c r="H54" s="59"/>
    </row>
  </sheetData>
  <mergeCells count="15">
    <mergeCell ref="G34:H34"/>
    <mergeCell ref="G36:H36"/>
    <mergeCell ref="G37:H37"/>
    <mergeCell ref="C10:D10"/>
    <mergeCell ref="G10:H10"/>
    <mergeCell ref="C11:D11"/>
    <mergeCell ref="G11:H11"/>
    <mergeCell ref="C13:D13"/>
    <mergeCell ref="G32:H32"/>
    <mergeCell ref="A2:H2"/>
    <mergeCell ref="C5:D5"/>
    <mergeCell ref="C6:D6"/>
    <mergeCell ref="C7:D7"/>
    <mergeCell ref="C8:D8"/>
    <mergeCell ref="C9:D9"/>
  </mergeCells>
  <printOptions horizontalCentered="1"/>
  <pageMargins left="0" right="0" top="0.25" bottom="0.25" header="0.3" footer="0.3"/>
  <pageSetup scale="68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Technology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Jacobson</dc:creator>
  <cp:lastModifiedBy>Dawn Jacobson</cp:lastModifiedBy>
  <dcterms:created xsi:type="dcterms:W3CDTF">2024-12-15T04:59:20Z</dcterms:created>
  <dcterms:modified xsi:type="dcterms:W3CDTF">2024-12-15T04:59:41Z</dcterms:modified>
</cp:coreProperties>
</file>